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OR REV2 (Approved)" sheetId="1" state="visible" r:id="rId1"/>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1A1A1A"/>
      <sz val="11"/>
    </font>
    <font>
      <name val="Calibri"/>
      <b val="1"/>
      <color rgb="001A1A1A"/>
      <sz val="10"/>
    </font>
    <font>
      <name val="Calibri"/>
      <color rgb="001A1A1A"/>
      <sz val="9"/>
    </font>
    <font>
      <name val="Calibri"/>
      <i val="1"/>
      <color rgb="001A1A1A"/>
      <sz val="9"/>
    </font>
    <font>
      <name val="Calibri"/>
      <b val="1"/>
      <color rgb="001A1A1A"/>
      <sz val="9"/>
    </font>
    <font>
      <name val="Calibri"/>
      <color rgb="001A1A1A"/>
      <sz val="10"/>
    </font>
    <font>
      <name val="Calibri"/>
      <color rgb="001A1A1A"/>
      <sz val="8.5"/>
    </font>
  </fonts>
  <fills count="7">
    <fill>
      <patternFill/>
    </fill>
    <fill>
      <patternFill patternType="gray125"/>
    </fill>
    <fill>
      <patternFill patternType="solid">
        <fgColor rgb="00EEF1F5"/>
      </patternFill>
    </fill>
    <fill>
      <patternFill patternType="solid">
        <fgColor rgb="00D9E2EC"/>
      </patternFill>
    </fill>
    <fill>
      <patternFill patternType="solid">
        <fgColor rgb="00E4F0E4"/>
      </patternFill>
    </fill>
    <fill>
      <patternFill patternType="solid">
        <fgColor rgb="00F6E4E4"/>
      </patternFill>
    </fill>
    <fill>
      <patternFill patternType="solid">
        <fgColor rgb="00F5F0DC"/>
      </patternFill>
    </fill>
  </fills>
  <borders count="2">
    <border>
      <left/>
      <right/>
      <top/>
      <bottom/>
      <diagonal/>
    </border>
    <border>
      <left style="thin">
        <color rgb="009AA7B4"/>
      </left>
      <right style="thin">
        <color rgb="009AA7B4"/>
      </right>
      <top style="thin">
        <color rgb="009AA7B4"/>
      </top>
      <bottom style="thin">
        <color rgb="009AA7B4"/>
      </bottom>
    </border>
  </borders>
  <cellStyleXfs count="1">
    <xf numFmtId="0" fontId="0" fillId="0" borderId="0"/>
  </cellStyleXfs>
  <cellXfs count="22">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0" borderId="0" applyAlignment="1" pivotButton="0" quotePrefix="0" xfId="0">
      <alignment vertical="center"/>
    </xf>
    <xf numFmtId="0" fontId="4" fillId="0" borderId="0" applyAlignment="1" pivotButton="0" quotePrefix="0" xfId="0">
      <alignment vertical="center"/>
    </xf>
    <xf numFmtId="0" fontId="5" fillId="2" borderId="1" applyAlignment="1" pivotButton="0" quotePrefix="0" xfId="0">
      <alignment horizontal="left" vertical="center"/>
    </xf>
    <xf numFmtId="0" fontId="6" fillId="2" borderId="1" applyAlignment="1" pivotButton="0" quotePrefix="0" xfId="0">
      <alignment vertical="center"/>
    </xf>
    <xf numFmtId="0" fontId="5" fillId="3" borderId="1" applyAlignment="1" pivotButton="0" quotePrefix="0" xfId="0">
      <alignment horizontal="center" vertical="center" wrapText="1"/>
    </xf>
    <xf numFmtId="0" fontId="5" fillId="3" borderId="1" applyAlignment="1" pivotButton="0" quotePrefix="0" xfId="0">
      <alignment horizontal="left" vertical="center" wrapText="1"/>
    </xf>
    <xf numFmtId="0" fontId="3" fillId="0" borderId="1" applyAlignment="1" pivotButton="0" quotePrefix="0" xfId="0">
      <alignment horizontal="left" vertical="center"/>
    </xf>
    <xf numFmtId="0" fontId="3" fillId="0" borderId="1" applyAlignment="1" pivotButton="0" quotePrefix="0" xfId="0">
      <alignment horizontal="left" vertical="center" wrapText="1"/>
    </xf>
    <xf numFmtId="0" fontId="3" fillId="0" borderId="1" applyAlignment="1" pivotButton="0" quotePrefix="0" xfId="0">
      <alignment horizontal="center" vertical="center"/>
    </xf>
    <xf numFmtId="3" fontId="3" fillId="0" borderId="1" applyAlignment="1" pivotButton="0" quotePrefix="0" xfId="0">
      <alignment horizontal="center" vertical="center"/>
    </xf>
    <xf numFmtId="4" fontId="3" fillId="0" borderId="1" applyAlignment="1" pivotButton="0" quotePrefix="0" xfId="0">
      <alignment horizontal="right" vertical="center"/>
    </xf>
    <xf numFmtId="4" fontId="3" fillId="4" borderId="1" applyAlignment="1" pivotButton="0" quotePrefix="0" xfId="0">
      <alignment horizontal="right" vertical="center"/>
    </xf>
    <xf numFmtId="4" fontId="3" fillId="5" borderId="1" applyAlignment="1" pivotButton="0" quotePrefix="0" xfId="0">
      <alignment horizontal="right" vertical="center"/>
    </xf>
    <xf numFmtId="0" fontId="5" fillId="6" borderId="1" applyAlignment="1" pivotButton="0" quotePrefix="0" xfId="0">
      <alignment horizontal="left" vertical="center"/>
    </xf>
    <xf numFmtId="0" fontId="6" fillId="6" borderId="1" applyAlignment="1" pivotButton="0" quotePrefix="0" xfId="0">
      <alignment vertical="center"/>
    </xf>
    <xf numFmtId="4" fontId="5" fillId="6" borderId="1" applyAlignment="1" pivotButton="0" quotePrefix="0" xfId="0">
      <alignment horizontal="right" vertical="center"/>
    </xf>
    <xf numFmtId="0" fontId="5" fillId="3" borderId="1" applyAlignment="1" pivotButton="0" quotePrefix="0" xfId="0">
      <alignment horizontal="left" vertical="center"/>
    </xf>
    <xf numFmtId="0" fontId="5" fillId="3" borderId="1" applyAlignment="1" pivotButton="0" quotePrefix="0" xfId="0">
      <alignment horizontal="right" vertical="center"/>
    </xf>
    <xf numFmtId="0" fontId="7"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6"/>
  <sheetViews>
    <sheetView workbookViewId="0">
      <pane ySplit="6" topLeftCell="A7" activePane="bottomLeft" state="frozen"/>
      <selection pane="bottomLeft" activeCell="A1" sqref="A1"/>
    </sheetView>
  </sheetViews>
  <sheetFormatPr baseColWidth="8" defaultRowHeight="15"/>
  <cols>
    <col width="10" customWidth="1" min="1" max="1"/>
    <col width="60" customWidth="1" min="2" max="2"/>
    <col width="7" customWidth="1" min="3" max="3"/>
    <col width="8" customWidth="1" min="4" max="4"/>
    <col width="12" customWidth="1" min="5" max="5"/>
    <col width="14" customWidth="1" min="6" max="6"/>
    <col width="12" customWidth="1" min="7" max="7"/>
    <col width="14" customWidth="1" min="8" max="8"/>
    <col width="13" customWidth="1" min="9" max="9"/>
    <col width="13" customWidth="1" min="10" max="10"/>
    <col width="14" customWidth="1" min="11" max="11"/>
    <col width="34" customWidth="1" min="12" max="12"/>
  </cols>
  <sheetData>
    <row r="1">
      <c r="A1" s="1" t="inlineStr">
        <is>
          <t>STRUCTURAL REPAIR AND WATERPROOFING OF BUILDINGS, REPLACEMENT OF HANDRAILING AND OTHER ASSOCIATED WORKS AT SUNGAI BATU AND SUNGAI LABU WATER TREATMENT PLANT</t>
        </is>
      </c>
    </row>
    <row r="2">
      <c r="A2" s="2" t="inlineStr">
        <is>
          <t>RATIONALISATION OF RATES  —  REV.2 AS APPROVED</t>
        </is>
      </c>
    </row>
    <row r="3">
      <c r="A3" s="3" t="inlineStr">
        <is>
          <t>Contract / P.O. No.: PO0000100800     Client: Pengurusan Air Selangor Sdn. Bhd.     Contractor: ADP Resources Sdn. Bhd.     Consultant: DPI Konsult Sdn. Bhd.</t>
        </is>
      </c>
    </row>
    <row r="4">
      <c r="A4" s="4" t="inlineStr">
        <is>
          <t>Basis: Contractor submission Ref. AIS/ADPRSB/SBSL/A/006-REV2 dated 24 August 2026, agreed at the Work Programme meeting held at Air Selangor on 14 August 2026.</t>
        </is>
      </c>
    </row>
    <row r="6">
      <c r="A6" s="5" t="inlineStr">
        <is>
          <t>SECTION A — GENERAL AND PRELIMINARIES</t>
        </is>
      </c>
      <c r="B6" s="6" t="n"/>
      <c r="C6" s="6" t="n"/>
      <c r="D6" s="6" t="n"/>
      <c r="E6" s="6" t="n"/>
      <c r="F6" s="6" t="n"/>
      <c r="G6" s="6" t="n"/>
      <c r="H6" s="6" t="n"/>
      <c r="I6" s="6" t="n"/>
      <c r="J6" s="6" t="n"/>
      <c r="K6" s="6" t="n"/>
      <c r="L6" s="6" t="n"/>
    </row>
    <row r="7" ht="28" customHeight="1">
      <c r="A7" s="7" t="inlineStr">
        <is>
          <t>Item</t>
        </is>
      </c>
      <c r="B7" s="8" t="inlineStr">
        <is>
          <t>Description</t>
        </is>
      </c>
      <c r="C7" s="7" t="inlineStr">
        <is>
          <t>Unit</t>
        </is>
      </c>
      <c r="D7" s="7" t="inlineStr">
        <is>
          <t>Qty</t>
        </is>
      </c>
      <c r="E7" s="7" t="inlineStr">
        <is>
          <t>BQ Rate (RM)</t>
        </is>
      </c>
      <c r="F7" s="7" t="inlineStr">
        <is>
          <t>BQ Amount (RM)</t>
        </is>
      </c>
      <c r="G7" s="7" t="inlineStr">
        <is>
          <t>Rat. Rate (RM)</t>
        </is>
      </c>
      <c r="H7" s="7" t="inlineStr">
        <is>
          <t>Rat. Amount (RM)</t>
        </is>
      </c>
      <c r="I7" s="7" t="inlineStr">
        <is>
          <t>Addition (RM)</t>
        </is>
      </c>
      <c r="J7" s="7" t="inlineStr">
        <is>
          <t>Omission (RM)</t>
        </is>
      </c>
      <c r="K7" s="7" t="inlineStr">
        <is>
          <t>Revised Amount (RM)</t>
        </is>
      </c>
      <c r="L7" s="8" t="inlineStr">
        <is>
          <t>Remarks</t>
        </is>
      </c>
    </row>
    <row r="8" ht="30" customHeight="1">
      <c r="A8" s="9" t="inlineStr">
        <is>
          <t>A1.001</t>
        </is>
      </c>
      <c r="B8" s="10" t="inlineStr">
        <is>
          <t>Allow costs for the Performance Bond.</t>
        </is>
      </c>
      <c r="C8" s="11" t="inlineStr">
        <is>
          <t>L.S.</t>
        </is>
      </c>
      <c r="D8" s="12" t="n">
        <v>1</v>
      </c>
      <c r="E8" s="13" t="n">
        <v>10000</v>
      </c>
      <c r="F8" s="13">
        <f>D8*E8</f>
        <v/>
      </c>
      <c r="G8" s="13" t="n">
        <v>22000</v>
      </c>
      <c r="H8" s="13">
        <f>D8*G8</f>
        <v/>
      </c>
      <c r="I8" s="14">
        <f>IF(H8&gt;F8,H8-F8,0)</f>
        <v/>
      </c>
      <c r="J8" s="13">
        <f>IF(H8&lt;F8,F8-H8,0)</f>
        <v/>
      </c>
      <c r="K8" s="13">
        <f>H8</f>
        <v/>
      </c>
      <c r="L8" s="10" t="inlineStr">
        <is>
          <t>Rationalisation required due to low amount</t>
        </is>
      </c>
    </row>
    <row r="9" ht="30" customHeight="1">
      <c r="A9" s="9" t="inlineStr">
        <is>
          <t>A1.002</t>
        </is>
      </c>
      <c r="B9" s="10" t="inlineStr">
        <is>
          <t>Allow cost for the Contractor's All Risk and Third Party / Public Liability Insurance (cover the total contract sum throughout the construction period including the Defects Liability Period).</t>
        </is>
      </c>
      <c r="C9" s="11" t="inlineStr">
        <is>
          <t>L.S.</t>
        </is>
      </c>
      <c r="D9" s="12" t="n">
        <v>1</v>
      </c>
      <c r="E9" s="13" t="n">
        <v>5000</v>
      </c>
      <c r="F9" s="13">
        <f>D9*E9</f>
        <v/>
      </c>
      <c r="G9" s="13" t="n">
        <v>8500</v>
      </c>
      <c r="H9" s="13">
        <f>D9*G9</f>
        <v/>
      </c>
      <c r="I9" s="14">
        <f>IF(H9&gt;F9,H9-F9,0)</f>
        <v/>
      </c>
      <c r="J9" s="13">
        <f>IF(H9&lt;F9,F9-H9,0)</f>
        <v/>
      </c>
      <c r="K9" s="13">
        <f>H9</f>
        <v/>
      </c>
      <c r="L9" s="10" t="inlineStr">
        <is>
          <t>Rationalisation required due to low amount</t>
        </is>
      </c>
    </row>
    <row r="10" ht="30" customHeight="1">
      <c r="A10" s="9" t="inlineStr">
        <is>
          <t>A1.004</t>
        </is>
      </c>
      <c r="B10" s="10" t="inlineStr">
        <is>
          <t>Allow cost for the Construction Industry Development Board (CIDB) Levy.</t>
        </is>
      </c>
      <c r="C10" s="11" t="inlineStr">
        <is>
          <t>L.S.</t>
        </is>
      </c>
      <c r="D10" s="12" t="n">
        <v>1</v>
      </c>
      <c r="E10" s="13" t="n">
        <v>5000</v>
      </c>
      <c r="F10" s="13">
        <f>D10*E10</f>
        <v/>
      </c>
      <c r="G10" s="13" t="n">
        <v>8500</v>
      </c>
      <c r="H10" s="13">
        <f>D10*G10</f>
        <v/>
      </c>
      <c r="I10" s="14">
        <f>IF(H10&gt;F10,H10-F10,0)</f>
        <v/>
      </c>
      <c r="J10" s="13">
        <f>IF(H10&lt;F10,F10-H10,0)</f>
        <v/>
      </c>
      <c r="K10" s="13">
        <f>H10</f>
        <v/>
      </c>
      <c r="L10" s="10" t="inlineStr">
        <is>
          <t>Rationalisation required due to low amount</t>
        </is>
      </c>
    </row>
    <row r="11" ht="30" customHeight="1">
      <c r="A11" s="9" t="inlineStr">
        <is>
          <t>A1.011</t>
        </is>
      </c>
      <c r="B11" s="10" t="inlineStr">
        <is>
          <t>Provide and maintain two (2) no. of the project signboard as per Air Selangor's specification and requirement and to be removed upon completion of the project.</t>
        </is>
      </c>
      <c r="C11" s="11" t="inlineStr">
        <is>
          <t>L.S.</t>
        </is>
      </c>
      <c r="D11" s="12" t="n">
        <v>1</v>
      </c>
      <c r="E11" s="13" t="n">
        <v>10000</v>
      </c>
      <c r="F11" s="13">
        <f>D11*E11</f>
        <v/>
      </c>
      <c r="G11" s="13" t="n">
        <v>6000</v>
      </c>
      <c r="H11" s="13">
        <f>D11*G11</f>
        <v/>
      </c>
      <c r="I11" s="13">
        <f>IF(H11&gt;F11,H11-F11,0)</f>
        <v/>
      </c>
      <c r="J11" s="15">
        <f>IF(H11&lt;F11,F11-H11,0)</f>
        <v/>
      </c>
      <c r="K11" s="13">
        <f>H11</f>
        <v/>
      </c>
      <c r="L11" s="10" t="inlineStr">
        <is>
          <t>Rationalisation required due to high amount</t>
        </is>
      </c>
    </row>
    <row r="12" ht="30" customHeight="1">
      <c r="A12" s="9" t="inlineStr">
        <is>
          <t>A1.012</t>
        </is>
      </c>
      <c r="B12" s="10" t="inlineStr">
        <is>
          <t>Allow cost to maintain the works being kept clear of water in all situations including but not limited to the dewatering of the trenches, excavated area and during the testing and commissioning of the pipe lines.</t>
        </is>
      </c>
      <c r="C12" s="11" t="inlineStr">
        <is>
          <t>L.S.</t>
        </is>
      </c>
      <c r="D12" s="12" t="n">
        <v>1</v>
      </c>
      <c r="E12" s="13" t="n">
        <v>20000</v>
      </c>
      <c r="F12" s="13">
        <f>D12*E12</f>
        <v/>
      </c>
      <c r="G12" s="13" t="n">
        <v>10000</v>
      </c>
      <c r="H12" s="13">
        <f>D12*G12</f>
        <v/>
      </c>
      <c r="I12" s="13">
        <f>IF(H12&gt;F12,H12-F12,0)</f>
        <v/>
      </c>
      <c r="J12" s="15">
        <f>IF(H12&lt;F12,F12-H12,0)</f>
        <v/>
      </c>
      <c r="K12" s="13">
        <f>H12</f>
        <v/>
      </c>
      <c r="L12" s="10" t="inlineStr">
        <is>
          <t>Rationalisation required due to high amount</t>
        </is>
      </c>
    </row>
    <row r="13" ht="30" customHeight="1">
      <c r="A13" s="9" t="inlineStr">
        <is>
          <t>A1.021</t>
        </is>
      </c>
      <c r="B13" s="10" t="inlineStr">
        <is>
          <t>The Contractor shall prepare, agree and supply the C.A. with the "As Built" drawings for all the works done as constructed on site. All drawings must be endorsed by the P.E.P.C. and shall be submitted to the C.A. within three (3) months from the date of the CPC.</t>
        </is>
      </c>
      <c r="C13" s="11" t="inlineStr">
        <is>
          <t>L.S.</t>
        </is>
      </c>
      <c r="D13" s="12" t="n">
        <v>1</v>
      </c>
      <c r="E13" s="13" t="n">
        <v>10000</v>
      </c>
      <c r="F13" s="13">
        <f>D13*E13</f>
        <v/>
      </c>
      <c r="G13" s="13" t="n">
        <v>5000</v>
      </c>
      <c r="H13" s="13">
        <f>D13*G13</f>
        <v/>
      </c>
      <c r="I13" s="13">
        <f>IF(H13&gt;F13,H13-F13,0)</f>
        <v/>
      </c>
      <c r="J13" s="15">
        <f>IF(H13&lt;F13,F13-H13,0)</f>
        <v/>
      </c>
      <c r="K13" s="13">
        <f>H13</f>
        <v/>
      </c>
      <c r="L13" s="10" t="inlineStr">
        <is>
          <t>Rationalisation required due to high amount</t>
        </is>
      </c>
    </row>
    <row r="14">
      <c r="A14" s="16" t="inlineStr">
        <is>
          <t>SECTION A — SUB-TOTAL</t>
        </is>
      </c>
      <c r="B14" s="17" t="n"/>
      <c r="C14" s="17" t="n"/>
      <c r="D14" s="17" t="n"/>
      <c r="E14" s="17" t="n"/>
      <c r="F14" s="18">
        <f>SUM(F8:F13)</f>
        <v/>
      </c>
      <c r="G14" s="17" t="n"/>
      <c r="H14" s="18">
        <f>SUM(H8:H13)</f>
        <v/>
      </c>
      <c r="I14" s="18">
        <f>SUM(I8:I13)</f>
        <v/>
      </c>
      <c r="J14" s="18">
        <f>SUM(J8:J13)</f>
        <v/>
      </c>
      <c r="K14" s="18">
        <f>SUM(K8:K13)</f>
        <v/>
      </c>
      <c r="L14" s="17" t="n"/>
    </row>
    <row r="16">
      <c r="A16" s="5" t="inlineStr">
        <is>
          <t>SECTION B — CIVIL AND STRUCTURAL WORKS</t>
        </is>
      </c>
      <c r="B16" s="6" t="n"/>
      <c r="C16" s="6" t="n"/>
      <c r="D16" s="6" t="n"/>
      <c r="E16" s="6" t="n"/>
      <c r="F16" s="6" t="n"/>
      <c r="G16" s="6" t="n"/>
      <c r="H16" s="6" t="n"/>
      <c r="I16" s="6" t="n"/>
      <c r="J16" s="6" t="n"/>
      <c r="K16" s="6" t="n"/>
      <c r="L16" s="6" t="n"/>
    </row>
    <row r="17" ht="28" customHeight="1">
      <c r="A17" s="7" t="inlineStr">
        <is>
          <t>Item</t>
        </is>
      </c>
      <c r="B17" s="8" t="inlineStr">
        <is>
          <t>Description</t>
        </is>
      </c>
      <c r="C17" s="7" t="inlineStr">
        <is>
          <t>Unit</t>
        </is>
      </c>
      <c r="D17" s="7" t="inlineStr">
        <is>
          <t>Qty</t>
        </is>
      </c>
      <c r="E17" s="7" t="inlineStr">
        <is>
          <t>BQ Rate (RM)</t>
        </is>
      </c>
      <c r="F17" s="7" t="inlineStr">
        <is>
          <t>BQ Amount (RM)</t>
        </is>
      </c>
      <c r="G17" s="7" t="inlineStr">
        <is>
          <t>Rat. Rate (RM)</t>
        </is>
      </c>
      <c r="H17" s="7" t="inlineStr">
        <is>
          <t>Rat. Amount (RM)</t>
        </is>
      </c>
      <c r="I17" s="7" t="inlineStr">
        <is>
          <t>Addition (RM)</t>
        </is>
      </c>
      <c r="J17" s="7" t="inlineStr">
        <is>
          <t>Omission (RM)</t>
        </is>
      </c>
      <c r="K17" s="7" t="inlineStr">
        <is>
          <t>Revised Amount (RM)</t>
        </is>
      </c>
      <c r="L17" s="8" t="inlineStr">
        <is>
          <t>Remarks</t>
        </is>
      </c>
    </row>
    <row r="18" ht="30" customHeight="1">
      <c r="A18" s="9" t="inlineStr">
        <is>
          <t>B01.011</t>
        </is>
      </c>
      <c r="B18" s="10" t="inlineStr">
        <is>
          <t>Repair substrate at flat roof — building flat roof top area.</t>
        </is>
      </c>
      <c r="C18" s="11" t="inlineStr">
        <is>
          <t>m²</t>
        </is>
      </c>
      <c r="D18" s="12" t="n">
        <v>300</v>
      </c>
      <c r="E18" s="13" t="n">
        <v>427</v>
      </c>
      <c r="F18" s="13">
        <f>D18*E18</f>
        <v/>
      </c>
      <c r="G18" s="13" t="n">
        <v>300</v>
      </c>
      <c r="H18" s="13">
        <f>D18*G18</f>
        <v/>
      </c>
      <c r="I18" s="13">
        <f>IF(H18&gt;F18,H18-F18,0)</f>
        <v/>
      </c>
      <c r="J18" s="15">
        <f>IF(H18&lt;F18,F18-H18,0)</f>
        <v/>
      </c>
      <c r="K18" s="13">
        <f>H18</f>
        <v/>
      </c>
      <c r="L18" s="10" t="inlineStr">
        <is>
          <t>Rationalisation required due to high amount</t>
        </is>
      </c>
    </row>
    <row r="19" ht="30" customHeight="1">
      <c r="A19" s="9" t="inlineStr">
        <is>
          <t>B01.016</t>
        </is>
      </c>
      <c r="B19" s="10" t="inlineStr">
        <is>
          <t>Watertight tape for expansion joint at Clear Water Tank (Type 2): supply skilled workers and equipment to remove existing sealant, install backer rod, seal the joints with polyurethane sealant and lay waterproof flexible tape along the joint prior to waterproofing works application, to the satisfaction of the C.A.</t>
        </is>
      </c>
      <c r="C19" s="11" t="inlineStr">
        <is>
          <t>m</t>
        </is>
      </c>
      <c r="D19" s="12" t="n">
        <v>400</v>
      </c>
      <c r="E19" s="13" t="n">
        <v>385</v>
      </c>
      <c r="F19" s="13">
        <f>D19*E19</f>
        <v/>
      </c>
      <c r="G19" s="13" t="n">
        <v>350</v>
      </c>
      <c r="H19" s="13">
        <f>D19*G19</f>
        <v/>
      </c>
      <c r="I19" s="13">
        <f>IF(H19&gt;F19,H19-F19,0)</f>
        <v/>
      </c>
      <c r="J19" s="15">
        <f>IF(H19&lt;F19,F19-H19,0)</f>
        <v/>
      </c>
      <c r="K19" s="13">
        <f>H19</f>
        <v/>
      </c>
      <c r="L19" s="10" t="inlineStr">
        <is>
          <t>Rationalisation required due to high amount</t>
        </is>
      </c>
    </row>
    <row r="20" ht="30" customHeight="1">
      <c r="A20" s="9" t="inlineStr">
        <is>
          <t>B02.010</t>
        </is>
      </c>
      <c r="B20" s="10" t="inlineStr">
        <is>
          <t>Interfacial crack repair — temporary works.</t>
        </is>
      </c>
      <c r="C20" s="11" t="inlineStr">
        <is>
          <t>L.S.</t>
        </is>
      </c>
      <c r="D20" s="12" t="n">
        <v>1</v>
      </c>
      <c r="E20" s="13" t="n">
        <v>7217</v>
      </c>
      <c r="F20" s="13">
        <f>D20*E20</f>
        <v/>
      </c>
      <c r="G20" s="13" t="n">
        <v>10195</v>
      </c>
      <c r="H20" s="13">
        <f>D20*G20</f>
        <v/>
      </c>
      <c r="I20" s="14">
        <f>IF(H20&gt;F20,H20-F20,0)</f>
        <v/>
      </c>
      <c r="J20" s="13">
        <f>IF(H20&lt;F20,F20-H20,0)</f>
        <v/>
      </c>
      <c r="K20" s="13">
        <f>H20</f>
        <v/>
      </c>
      <c r="L20" s="10" t="inlineStr">
        <is>
          <t>Rationalisation required due to low amount</t>
        </is>
      </c>
    </row>
    <row r="21" ht="30" customHeight="1">
      <c r="A21" s="9" t="inlineStr">
        <is>
          <t>B05.002</t>
        </is>
      </c>
      <c r="B21" s="10" t="inlineStr">
        <is>
          <t>Supply and fix 1,100 mm high galvanised steel railing comprising 50 mm OD × 3 mm thick CHS handrail and baluster welded to galvanised steel plate, including all necessary fittings, fixing bolts, nuts and accessories and including 100 mm × 6 mm thick flat angle as angle guard as detailed on the drawing.</t>
        </is>
      </c>
      <c r="C21" s="11" t="inlineStr">
        <is>
          <t>m</t>
        </is>
      </c>
      <c r="D21" s="12" t="n">
        <v>338</v>
      </c>
      <c r="E21" s="13" t="n">
        <v>18</v>
      </c>
      <c r="F21" s="13">
        <f>D21*E21</f>
        <v/>
      </c>
      <c r="G21" s="13" t="n">
        <v>220</v>
      </c>
      <c r="H21" s="13">
        <f>D21*G21</f>
        <v/>
      </c>
      <c r="I21" s="14">
        <f>IF(H21&gt;F21,H21-F21,0)</f>
        <v/>
      </c>
      <c r="J21" s="13">
        <f>IF(H21&lt;F21,F21-H21,0)</f>
        <v/>
      </c>
      <c r="K21" s="13">
        <f>H21</f>
        <v/>
      </c>
      <c r="L21" s="10" t="inlineStr">
        <is>
          <t>Rationalisation required due to low amount (tender BQ rate is a clerical entry error)</t>
        </is>
      </c>
    </row>
    <row r="22" ht="30" customHeight="1">
      <c r="A22" s="9" t="inlineStr">
        <is>
          <t>B05.003</t>
        </is>
      </c>
      <c r="B22" s="10" t="inlineStr">
        <is>
          <t>Ditto: 800 mm high galvanised steel railing, same specification.</t>
        </is>
      </c>
      <c r="C22" s="11" t="inlineStr">
        <is>
          <t>m</t>
        </is>
      </c>
      <c r="D22" s="12" t="n">
        <v>1323</v>
      </c>
      <c r="E22" s="13" t="n">
        <v>18</v>
      </c>
      <c r="F22" s="13">
        <f>D22*E22</f>
        <v/>
      </c>
      <c r="G22" s="13" t="n">
        <v>220</v>
      </c>
      <c r="H22" s="13">
        <f>D22*G22</f>
        <v/>
      </c>
      <c r="I22" s="14">
        <f>IF(H22&gt;F22,H22-F22,0)</f>
        <v/>
      </c>
      <c r="J22" s="13">
        <f>IF(H22&lt;F22,F22-H22,0)</f>
        <v/>
      </c>
      <c r="K22" s="13">
        <f>H22</f>
        <v/>
      </c>
      <c r="L22" s="10" t="inlineStr">
        <is>
          <t>Rationalisation required due to low amount (tender BQ rate is a clerical entry error)</t>
        </is>
      </c>
    </row>
    <row r="23" ht="30" customHeight="1">
      <c r="A23" s="9" t="inlineStr">
        <is>
          <t>B08.008</t>
        </is>
      </c>
      <c r="B23" s="10" t="inlineStr">
        <is>
          <t>Repairing concrete cracks at slabs (roof area, if any) — building roof floor area; pressure-injection crack repair.</t>
        </is>
      </c>
      <c r="C23" s="11" t="inlineStr">
        <is>
          <t>m</t>
        </is>
      </c>
      <c r="D23" s="12" t="n">
        <v>2100</v>
      </c>
      <c r="E23" s="13" t="n">
        <v>125</v>
      </c>
      <c r="F23" s="13">
        <f>D23*E23</f>
        <v/>
      </c>
      <c r="G23" s="13" t="n">
        <v>110</v>
      </c>
      <c r="H23" s="13">
        <f>D23*G23</f>
        <v/>
      </c>
      <c r="I23" s="13">
        <f>IF(H23&gt;F23,H23-F23,0)</f>
        <v/>
      </c>
      <c r="J23" s="15">
        <f>IF(H23&lt;F23,F23-H23,0)</f>
        <v/>
      </c>
      <c r="K23" s="13">
        <f>H23</f>
        <v/>
      </c>
      <c r="L23" s="10" t="inlineStr">
        <is>
          <t>Rationalisation required due to high amount</t>
        </is>
      </c>
    </row>
    <row r="24" ht="30" customHeight="1">
      <c r="A24" s="9" t="inlineStr">
        <is>
          <t>B08.009</t>
        </is>
      </c>
      <c r="B24" s="10" t="inlineStr">
        <is>
          <t>Repair substrate at flat roof — building flat roof top area (surface preparation and polymer mortar).</t>
        </is>
      </c>
      <c r="C24" s="11" t="inlineStr">
        <is>
          <t>m²</t>
        </is>
      </c>
      <c r="D24" s="12" t="n">
        <v>300</v>
      </c>
      <c r="E24" s="13" t="n">
        <v>450</v>
      </c>
      <c r="F24" s="13">
        <f>D24*E24</f>
        <v/>
      </c>
      <c r="G24" s="13" t="n">
        <v>300</v>
      </c>
      <c r="H24" s="13">
        <f>D24*G24</f>
        <v/>
      </c>
      <c r="I24" s="13">
        <f>IF(H24&gt;F24,H24-F24,0)</f>
        <v/>
      </c>
      <c r="J24" s="15">
        <f>IF(H24&lt;F24,F24-H24,0)</f>
        <v/>
      </c>
      <c r="K24" s="13">
        <f>H24</f>
        <v/>
      </c>
      <c r="L24" s="10" t="inlineStr">
        <is>
          <t>Rationalisation required due to high amount</t>
        </is>
      </c>
    </row>
    <row r="25" ht="30" customHeight="1">
      <c r="A25" s="9" t="inlineStr">
        <is>
          <t>B08.010</t>
        </is>
      </c>
      <c r="B25" s="10" t="inlineStr">
        <is>
          <t>Re-profiling the existing substrate (if any) — building roof floor area; screed levelling.</t>
        </is>
      </c>
      <c r="C25" s="11" t="inlineStr">
        <is>
          <t>m²</t>
        </is>
      </c>
      <c r="D25" s="12" t="n">
        <v>5780</v>
      </c>
      <c r="E25" s="13" t="n">
        <v>150</v>
      </c>
      <c r="F25" s="13">
        <f>D25*E25</f>
        <v/>
      </c>
      <c r="G25" s="13" t="n">
        <v>115</v>
      </c>
      <c r="H25" s="13">
        <f>D25*G25</f>
        <v/>
      </c>
      <c r="I25" s="13">
        <f>IF(H25&gt;F25,H25-F25,0)</f>
        <v/>
      </c>
      <c r="J25" s="15">
        <f>IF(H25&lt;F25,F25-H25,0)</f>
        <v/>
      </c>
      <c r="K25" s="13">
        <f>H25</f>
        <v/>
      </c>
      <c r="L25" s="10" t="inlineStr">
        <is>
          <t>Rationalisation required due to high amount</t>
        </is>
      </c>
    </row>
    <row r="26" ht="30" customHeight="1">
      <c r="A26" s="9" t="inlineStr">
        <is>
          <t>B10.006</t>
        </is>
      </c>
      <c r="B26" s="10" t="inlineStr">
        <is>
          <t>Replacement of defective doors — door size 900 mm × 2,100 mm; flush door, complete with fittings, ironmongery, accessories and painting works.</t>
        </is>
      </c>
      <c r="C26" s="11" t="inlineStr">
        <is>
          <t>No.</t>
        </is>
      </c>
      <c r="D26" s="12" t="n">
        <v>5</v>
      </c>
      <c r="E26" s="13" t="n">
        <v>1500</v>
      </c>
      <c r="F26" s="13">
        <f>D26*E26</f>
        <v/>
      </c>
      <c r="G26" s="13" t="n">
        <v>500</v>
      </c>
      <c r="H26" s="13">
        <f>D26*G26</f>
        <v/>
      </c>
      <c r="I26" s="13">
        <f>IF(H26&gt;F26,H26-F26,0)</f>
        <v/>
      </c>
      <c r="J26" s="15">
        <f>IF(H26&lt;F26,F26-H26,0)</f>
        <v/>
      </c>
      <c r="K26" s="13">
        <f>H26</f>
        <v/>
      </c>
      <c r="L26" s="10" t="inlineStr">
        <is>
          <t>Rationalisation required due to high amount</t>
        </is>
      </c>
    </row>
    <row r="27" ht="30" customHeight="1">
      <c r="A27" s="9" t="inlineStr">
        <is>
          <t>B10.007</t>
        </is>
      </c>
      <c r="B27" s="10" t="inlineStr">
        <is>
          <t>Replacement of defective doors — door size 1,500 mm × 2,100 mm; timber flush door, complete with fittings, ironmongery, accessories and painting works.</t>
        </is>
      </c>
      <c r="C27" s="11" t="inlineStr">
        <is>
          <t>No.</t>
        </is>
      </c>
      <c r="D27" s="12" t="n">
        <v>2</v>
      </c>
      <c r="E27" s="13" t="n">
        <v>1800</v>
      </c>
      <c r="F27" s="13">
        <f>D27*E27</f>
        <v/>
      </c>
      <c r="G27" s="13" t="n">
        <v>500</v>
      </c>
      <c r="H27" s="13">
        <f>D27*G27</f>
        <v/>
      </c>
      <c r="I27" s="13">
        <f>IF(H27&gt;F27,H27-F27,0)</f>
        <v/>
      </c>
      <c r="J27" s="15">
        <f>IF(H27&lt;F27,F27-H27,0)</f>
        <v/>
      </c>
      <c r="K27" s="13">
        <f>H27</f>
        <v/>
      </c>
      <c r="L27" s="10" t="inlineStr">
        <is>
          <t>Rationalisation required due to high amount</t>
        </is>
      </c>
    </row>
    <row r="28">
      <c r="A28" s="16" t="inlineStr">
        <is>
          <t>SECTION B — SUB-TOTAL</t>
        </is>
      </c>
      <c r="B28" s="17" t="n"/>
      <c r="C28" s="17" t="n"/>
      <c r="D28" s="17" t="n"/>
      <c r="E28" s="17" t="n"/>
      <c r="F28" s="18">
        <f>SUM(F18:F27)</f>
        <v/>
      </c>
      <c r="G28" s="17" t="n"/>
      <c r="H28" s="18">
        <f>SUM(H18:H27)</f>
        <v/>
      </c>
      <c r="I28" s="18">
        <f>SUM(I18:I27)</f>
        <v/>
      </c>
      <c r="J28" s="18">
        <f>SUM(J18:J27)</f>
        <v/>
      </c>
      <c r="K28" s="18">
        <f>SUM(K18:K27)</f>
        <v/>
      </c>
      <c r="L28" s="17" t="n"/>
    </row>
    <row r="30">
      <c r="A30" s="2" t="inlineStr">
        <is>
          <t>GRAND SUMMARY — ZERO-SUM CONFIRMATION</t>
        </is>
      </c>
    </row>
    <row r="31">
      <c r="A31" s="19" t="inlineStr">
        <is>
          <t>Section</t>
        </is>
      </c>
      <c r="B31" s="20" t="inlineStr">
        <is>
          <t>Additions (RM)</t>
        </is>
      </c>
      <c r="C31" s="20" t="inlineStr">
        <is>
          <t>Omissions (RM)</t>
        </is>
      </c>
      <c r="D31" s="20" t="inlineStr">
        <is>
          <t>Net Change (RM)</t>
        </is>
      </c>
    </row>
    <row r="32">
      <c r="A32" s="9" t="inlineStr">
        <is>
          <t>Section A — General and Preliminaries</t>
        </is>
      </c>
      <c r="B32" s="13">
        <f>I14</f>
        <v/>
      </c>
      <c r="C32" s="13">
        <f>J14</f>
        <v/>
      </c>
      <c r="D32" s="13">
        <f>I14-J14</f>
        <v/>
      </c>
    </row>
    <row r="33">
      <c r="A33" s="9" t="inlineStr">
        <is>
          <t>Section B — Civil and Structural Works</t>
        </is>
      </c>
      <c r="B33" s="13">
        <f>I28</f>
        <v/>
      </c>
      <c r="C33" s="13">
        <f>J28</f>
        <v/>
      </c>
      <c r="D33" s="13">
        <f>I28-J28</f>
        <v/>
      </c>
    </row>
    <row r="34">
      <c r="A34" s="16" t="inlineStr">
        <is>
          <t>TOTAL — NET CHANGE TO CONTRACT SUM</t>
        </is>
      </c>
      <c r="B34" s="18">
        <f>B32+B33</f>
        <v/>
      </c>
      <c r="C34" s="18">
        <f>C32+C33</f>
        <v/>
      </c>
      <c r="D34" s="18">
        <f>D32+D33</f>
        <v/>
      </c>
    </row>
    <row r="36">
      <c r="A36" s="9" t="inlineStr">
        <is>
          <t>Original Contract Sum (Letter of Award Ref. LOA/PCW/PO0000100800)</t>
        </is>
      </c>
      <c r="D36" s="13" t="n">
        <v>6613113</v>
      </c>
    </row>
    <row r="37">
      <c r="A37" s="9" t="inlineStr">
        <is>
          <t>Net effect of rationalisation of rates</t>
        </is>
      </c>
      <c r="D37" s="13">
        <f>D34</f>
        <v/>
      </c>
    </row>
    <row r="38">
      <c r="A38" s="16" t="inlineStr">
        <is>
          <t>Contract Sum after rationalisation</t>
        </is>
      </c>
      <c r="D38" s="18">
        <f>D36+D37</f>
        <v/>
      </c>
    </row>
    <row r="40">
      <c r="A40" s="21" t="inlineStr">
        <is>
          <t>Notes:</t>
        </is>
      </c>
    </row>
    <row r="41">
      <c r="A41" s="21" t="inlineStr">
        <is>
          <t>1. Every rate in this schedule is the Contractor's REV.2 rate, submitted in Ref. AIS/ADPRSB/SBSL/A/006-REV2 dated 24 August 2026 and agreed at the Work Programme meeting of 14 August 2026.</t>
        </is>
      </c>
    </row>
    <row r="42">
      <c r="A42" s="21" t="inlineStr">
        <is>
          <t>2. Additions and omissions are measured against the Contract Bill of Quantities.</t>
        </is>
      </c>
    </row>
    <row r="43">
      <c r="A43" s="21" t="inlineStr">
        <is>
          <t>3. The rationalisation is revenue-neutral: total additions equal total omissions and each Section balances independently. Net change to the Contract Sum = RM 0.00. No Variation Order is required.</t>
        </is>
      </c>
    </row>
    <row r="44">
      <c r="A44" s="21" t="inlineStr">
        <is>
          <t>4. Handrailing items B05.002 / B05.003: the tender BQ rate of RM 18/m is a clerical entry error; the rationalised rate of RM 220/m is supported by an independent cost build-up (RM 203–245/m).</t>
        </is>
      </c>
    </row>
    <row r="45">
      <c r="A45" s="21" t="inlineStr">
        <is>
          <t>5. CIDB Levy (A1.004): statutory 0.125% of the Letter of Award Contract Sum (RM 6,613,113.00) = RM 8,266.39; the REV.2 rate of RM 8,500 is within tolerance.</t>
        </is>
      </c>
    </row>
    <row r="46">
      <c r="A46" s="21" t="inlineStr">
        <is>
          <t>6. Priced BQ carried to Form of Tender = RM 6,608,113.00; Letter of Award Contract Sum = RM 6,613,113.00. The RM 5,000.00 difference is a separate QS reconciliation with Air Selangor and does not affect the revenue-neutral rationalisation.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2026-09-10T18:48:38Z</dcterms:created>
  <dcterms:modified xsi:type="dcterms:W3CDTF">2026-09-10T18:48:38Z</dcterms:modified>
</cp:coreProperties>
</file>